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C89" i="1"/>
  <c r="H47" i="1"/>
  <c r="H36" i="1"/>
  <c r="H28" i="1"/>
  <c r="H32" i="1" l="1"/>
  <c r="H24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<sst xmlns="http://schemas.openxmlformats.org/spreadsheetml/2006/main" count="113" uniqueCount="71">
  <si>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</si>
  <si>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</si>
  <si>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</si>
  <si>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</si>
  <si>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</si>
  <si>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</si>
  <si>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</si>
  <si>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</si>
  <si>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</si>
  <si>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</si>
  <si>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</si>
  <si>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</si>
  <si>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</si>
  <si>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</si>
  <si>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</si>
  <si>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</si>
  <si>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</si>
  <si>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</si>
  <si>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</si>
  <si>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</si>
  <si>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</si>
  <si>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</si>
  <si>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</si>
  <si>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</si>
  <si>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</si>
  <si>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</si>
  <si>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</si>
  <si>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</si>
  <si>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</si>
  <si>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28.08.2023 </t>
  </si>
  <si>
    <t>Primljena i neutrošena participacija od 28.08.2023</t>
  </si>
  <si>
    <t xml:space="preserve">Dana 28.08.2023.godine Dom zdravlja Požarevac nije izvršio plaćanje prema dobavljačima: </t>
  </si>
  <si>
    <t>Auto servis Dule</t>
  </si>
  <si>
    <t>Auto-Mirkos</t>
  </si>
  <si>
    <t>Alpha imaging</t>
  </si>
  <si>
    <t>Auto centar Mihajlović</t>
  </si>
  <si>
    <t>EPOHA</t>
  </si>
  <si>
    <t>Infolab</t>
  </si>
  <si>
    <t>mt:s Telekom Srbija</t>
  </si>
  <si>
    <t>Papirdol</t>
  </si>
  <si>
    <t>Tip Top</t>
  </si>
  <si>
    <t>Tehnomarket</t>
  </si>
  <si>
    <t>Neo yu-dent</t>
  </si>
  <si>
    <t>64/2023</t>
  </si>
  <si>
    <t>61/2023</t>
  </si>
  <si>
    <t>65/2023</t>
  </si>
  <si>
    <t>63/2023</t>
  </si>
  <si>
    <t>62/2023</t>
  </si>
  <si>
    <t>68/2023</t>
  </si>
  <si>
    <t>67/2023</t>
  </si>
  <si>
    <t>70/2023</t>
  </si>
  <si>
    <t>69/2023</t>
  </si>
  <si>
    <t>73/2023</t>
  </si>
  <si>
    <t>76/2023</t>
  </si>
  <si>
    <t>77/2023</t>
  </si>
  <si>
    <t>74/2023</t>
  </si>
  <si>
    <t>75/2023</t>
  </si>
  <si>
    <t>23-40-2011</t>
  </si>
  <si>
    <t>SFAPOR-151-0/23</t>
  </si>
  <si>
    <t>202300140051</t>
  </si>
  <si>
    <t>10101-36810-2023</t>
  </si>
  <si>
    <t>5213-2023-TU-1346</t>
  </si>
  <si>
    <t>18-261-062-1180508</t>
  </si>
  <si>
    <t>2301958</t>
  </si>
  <si>
    <t>2301957</t>
  </si>
  <si>
    <t>48/23</t>
  </si>
  <si>
    <t>IF23-0383</t>
  </si>
  <si>
    <t>IF23-0384</t>
  </si>
  <si>
    <t>1035/23</t>
  </si>
  <si>
    <t>UKUPNO MATERIJALNI TROŠKOVI-ZUBNO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</si>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</sst>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167" fontId="9" fillId="0" borderId="1" xfId="1" applyNumberFormat="1" applyFont="1" applyBorder="1"/>
    <xf numFmtId="49" fontId="6" fillId="0" borderId="1" xfId="1" applyNumberFormat="1" applyBorder="1"/>
    <xf numFmtId="167" fontId="10" fillId="0" borderId="1" xfId="1" applyNumberFormat="1" applyFont="1" applyBorder="1"/>
    <xf numFmtId="167" fontId="9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1"/>
  <sheetViews>
    <sheetView tabSelected="1" topLeftCell="B41" zoomScaleNormal="100" workbookViewId="0">
      <selection activeCell="D94" sqref="D9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45166</v>
      </c>
      <c r="H12" s="12">
        <v>3534400.38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45166</v>
      </c>
      <c r="H13" s="1">
        <f>H14+H29-H37-H50</f>
        <v>3496603.2700000005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45166</v>
      </c>
      <c r="H14" s="2">
        <f>SUM(H15:H28)</f>
        <v>4194415.5100000007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1184208.33-807458.75-12448.88+1184208.33+3000-560090.11+1184208.33-1197659.11-79200+1184208.33-280949.78</f>
        <v>1802026.6900000004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</f>
        <v>321932.54999999987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45166</v>
      </c>
      <c r="H29" s="2">
        <f>H30+H31+H32+H33+H35+H36+H34</f>
        <v>251475.00000000006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</f>
        <v>13659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45166</v>
      </c>
      <c r="H37" s="3">
        <f>SUM(H38:H49)</f>
        <v>938287.24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930757.24+7530</f>
        <v>938287.24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45166</v>
      </c>
      <c r="H50" s="3">
        <f>SUM(H51:H56)</f>
        <v>11000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11000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45166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3534400.3800000004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10000</v>
      </c>
      <c r="D63" s="55" t="s">
        <v>43</v>
      </c>
    </row>
    <row r="64" spans="2:12" x14ac:dyDescent="0.25">
      <c r="B64" s="53" t="s">
        <v>32</v>
      </c>
      <c r="C64" s="54">
        <v>15200</v>
      </c>
      <c r="D64" s="55" t="s">
        <v>44</v>
      </c>
    </row>
    <row r="65" spans="2:4" x14ac:dyDescent="0.25">
      <c r="B65" s="53" t="s">
        <v>32</v>
      </c>
      <c r="C65" s="54">
        <v>15200</v>
      </c>
      <c r="D65" s="55" t="s">
        <v>45</v>
      </c>
    </row>
    <row r="66" spans="2:4" x14ac:dyDescent="0.25">
      <c r="B66" s="53" t="s">
        <v>32</v>
      </c>
      <c r="C66" s="54">
        <v>24000</v>
      </c>
      <c r="D66" s="55" t="s">
        <v>46</v>
      </c>
    </row>
    <row r="67" spans="2:4" x14ac:dyDescent="0.25">
      <c r="B67" s="53" t="s">
        <v>32</v>
      </c>
      <c r="C67" s="54">
        <v>5000</v>
      </c>
      <c r="D67" s="55" t="s">
        <v>47</v>
      </c>
    </row>
    <row r="68" spans="2:4" x14ac:dyDescent="0.25">
      <c r="B68" s="53" t="s">
        <v>32</v>
      </c>
      <c r="C68" s="54">
        <v>52500</v>
      </c>
      <c r="D68" s="55" t="s">
        <v>48</v>
      </c>
    </row>
    <row r="69" spans="2:4" x14ac:dyDescent="0.25">
      <c r="B69" s="53" t="s">
        <v>32</v>
      </c>
      <c r="C69" s="54">
        <v>1200</v>
      </c>
      <c r="D69" s="55" t="s">
        <v>49</v>
      </c>
    </row>
    <row r="70" spans="2:4" x14ac:dyDescent="0.25">
      <c r="B70" s="53" t="s">
        <v>32</v>
      </c>
      <c r="C70" s="54">
        <v>780</v>
      </c>
      <c r="D70" s="55" t="s">
        <v>50</v>
      </c>
    </row>
    <row r="71" spans="2:4" x14ac:dyDescent="0.25">
      <c r="B71" s="53" t="s">
        <v>32</v>
      </c>
      <c r="C71" s="54">
        <v>780</v>
      </c>
      <c r="D71" s="55" t="s">
        <v>51</v>
      </c>
    </row>
    <row r="72" spans="2:4" x14ac:dyDescent="0.25">
      <c r="B72" s="53" t="s">
        <v>32</v>
      </c>
      <c r="C72" s="54">
        <v>1200</v>
      </c>
      <c r="D72" s="55" t="s">
        <v>52</v>
      </c>
    </row>
    <row r="73" spans="2:4" x14ac:dyDescent="0.25">
      <c r="B73" s="53" t="s">
        <v>32</v>
      </c>
      <c r="C73" s="54">
        <v>42600</v>
      </c>
      <c r="D73" s="55" t="s">
        <v>53</v>
      </c>
    </row>
    <row r="74" spans="2:4" x14ac:dyDescent="0.25">
      <c r="B74" s="53" t="s">
        <v>32</v>
      </c>
      <c r="C74" s="54">
        <v>23700</v>
      </c>
      <c r="D74" s="55" t="s">
        <v>54</v>
      </c>
    </row>
    <row r="75" spans="2:4" x14ac:dyDescent="0.25">
      <c r="B75" s="53" t="s">
        <v>32</v>
      </c>
      <c r="C75" s="54">
        <v>1200</v>
      </c>
      <c r="D75" s="55" t="s">
        <v>55</v>
      </c>
    </row>
    <row r="76" spans="2:4" x14ac:dyDescent="0.25">
      <c r="B76" s="53" t="s">
        <v>32</v>
      </c>
      <c r="C76" s="54">
        <v>6000</v>
      </c>
      <c r="D76" s="55" t="s">
        <v>56</v>
      </c>
    </row>
    <row r="77" spans="2:4" x14ac:dyDescent="0.25">
      <c r="B77" s="53" t="s">
        <v>33</v>
      </c>
      <c r="C77" s="54">
        <v>7976.75</v>
      </c>
      <c r="D77" s="55" t="s">
        <v>57</v>
      </c>
    </row>
    <row r="78" spans="2:4" x14ac:dyDescent="0.25">
      <c r="B78" s="53" t="s">
        <v>34</v>
      </c>
      <c r="C78" s="54">
        <v>99570</v>
      </c>
      <c r="D78" s="55" t="s">
        <v>58</v>
      </c>
    </row>
    <row r="79" spans="2:4" x14ac:dyDescent="0.25">
      <c r="B79" s="53" t="s">
        <v>35</v>
      </c>
      <c r="C79" s="54">
        <v>16450</v>
      </c>
      <c r="D79" s="55" t="s">
        <v>59</v>
      </c>
    </row>
    <row r="80" spans="2:4" x14ac:dyDescent="0.25">
      <c r="B80" s="53" t="s">
        <v>36</v>
      </c>
      <c r="C80" s="54">
        <v>9600</v>
      </c>
      <c r="D80" s="55" t="s">
        <v>60</v>
      </c>
    </row>
    <row r="81" spans="2:4" x14ac:dyDescent="0.25">
      <c r="B81" s="53" t="s">
        <v>37</v>
      </c>
      <c r="C81" s="54">
        <v>180000</v>
      </c>
      <c r="D81" s="55" t="s">
        <v>61</v>
      </c>
    </row>
    <row r="82" spans="2:4" x14ac:dyDescent="0.25">
      <c r="B82" s="53" t="s">
        <v>38</v>
      </c>
      <c r="C82" s="54">
        <v>111104.19</v>
      </c>
      <c r="D82" s="55" t="s">
        <v>62</v>
      </c>
    </row>
    <row r="83" spans="2:4" x14ac:dyDescent="0.25">
      <c r="B83" s="53" t="s">
        <v>38</v>
      </c>
      <c r="C83" s="54">
        <v>47466.7</v>
      </c>
      <c r="D83" s="55" t="s">
        <v>62</v>
      </c>
    </row>
    <row r="84" spans="2:4" x14ac:dyDescent="0.25">
      <c r="B84" s="53" t="s">
        <v>39</v>
      </c>
      <c r="C84" s="54">
        <v>14628</v>
      </c>
      <c r="D84" s="55" t="s">
        <v>63</v>
      </c>
    </row>
    <row r="85" spans="2:4" x14ac:dyDescent="0.25">
      <c r="B85" s="53" t="s">
        <v>39</v>
      </c>
      <c r="C85" s="54">
        <v>166371.6</v>
      </c>
      <c r="D85" s="55" t="s">
        <v>64</v>
      </c>
    </row>
    <row r="86" spans="2:4" x14ac:dyDescent="0.25">
      <c r="B86" s="53" t="s">
        <v>40</v>
      </c>
      <c r="C86" s="54">
        <v>49230</v>
      </c>
      <c r="D86" s="55" t="s">
        <v>65</v>
      </c>
    </row>
    <row r="87" spans="2:4" x14ac:dyDescent="0.25">
      <c r="B87" s="53" t="s">
        <v>41</v>
      </c>
      <c r="C87" s="54">
        <v>4700</v>
      </c>
      <c r="D87" s="55" t="s">
        <v>66</v>
      </c>
    </row>
    <row r="88" spans="2:4" x14ac:dyDescent="0.25">
      <c r="B88" s="53" t="s">
        <v>41</v>
      </c>
      <c r="C88" s="54">
        <v>24300</v>
      </c>
      <c r="D88" s="55" t="s">
        <v>67</v>
      </c>
    </row>
    <row r="89" spans="2:4" x14ac:dyDescent="0.25">
      <c r="B89" s="58" t="s">
        <v>70</v>
      </c>
      <c r="C89" s="56">
        <f>SUM(C63:C88)</f>
        <v>930757.23999999987</v>
      </c>
      <c r="D89" s="55"/>
    </row>
    <row r="90" spans="2:4" x14ac:dyDescent="0.25">
      <c r="B90" s="53" t="s">
        <v>42</v>
      </c>
      <c r="C90" s="57">
        <v>11000</v>
      </c>
      <c r="D90" s="55" t="s">
        <v>68</v>
      </c>
    </row>
    <row r="91" spans="2:4" x14ac:dyDescent="0.25">
      <c r="B91" s="58" t="s">
        <v>69</v>
      </c>
      <c r="C91" s="56">
        <f>SUM(C90)</f>
        <v>11000</v>
      </c>
      <c r="D91" s="55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2023-08-29T06:44:35Z</dcterms:modified>
  <cp:category/>
  <cp:contentStatus/>
</cp:coreProperties>
</file>